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чальник отдела\Desktop\прогноз 2023-2025\промышленность\"/>
    </mc:Choice>
  </mc:AlternateContent>
  <bookViews>
    <workbookView xWindow="0" yWindow="0" windowWidth="28800" windowHeight="11430"/>
  </bookViews>
  <sheets>
    <sheet name="03_Промышленность оквэд 2" sheetId="4" r:id="rId1"/>
  </sheets>
  <definedNames>
    <definedName name="_xlnm.Print_Titles" localSheetId="0">'03_Промышленность оквэд 2'!$7:$9</definedName>
    <definedName name="_xlnm.Print_Area" localSheetId="0">'03_Промышленность оквэд 2'!$A$1:$J$51</definedName>
  </definedNames>
  <calcPr calcId="162913"/>
</workbook>
</file>

<file path=xl/calcChain.xml><?xml version="1.0" encoding="utf-8"?>
<calcChain xmlns="http://schemas.openxmlformats.org/spreadsheetml/2006/main">
  <c r="D36" i="4" l="1"/>
  <c r="E36" i="4" s="1"/>
  <c r="C39" i="4"/>
  <c r="C37" i="4"/>
  <c r="D37" i="4" s="1"/>
  <c r="C33" i="4"/>
  <c r="C31" i="4"/>
  <c r="D31" i="4" s="1"/>
  <c r="D30" i="4"/>
  <c r="E30" i="4" s="1"/>
  <c r="C27" i="4"/>
  <c r="C25" i="4"/>
  <c r="D25" i="4" s="1"/>
  <c r="D24" i="4"/>
  <c r="F24" i="4" s="1"/>
  <c r="C21" i="4"/>
  <c r="C14" i="4"/>
  <c r="D19" i="4"/>
  <c r="E19" i="4" s="1"/>
  <c r="D18" i="4"/>
  <c r="D20" i="4" s="1"/>
  <c r="E25" i="4" l="1"/>
  <c r="G25" i="4" s="1"/>
  <c r="I25" i="4" s="1"/>
  <c r="F25" i="4"/>
  <c r="H25" i="4" s="1"/>
  <c r="J25" i="4" s="1"/>
  <c r="D26" i="4"/>
  <c r="F18" i="4"/>
  <c r="H18" i="4" s="1"/>
  <c r="J18" i="4" s="1"/>
  <c r="E18" i="4"/>
  <c r="F26" i="4"/>
  <c r="H24" i="4"/>
  <c r="G30" i="4"/>
  <c r="E32" i="4"/>
  <c r="F37" i="4"/>
  <c r="H37" i="4" s="1"/>
  <c r="J37" i="4" s="1"/>
  <c r="E37" i="4"/>
  <c r="G37" i="4" s="1"/>
  <c r="I37" i="4" s="1"/>
  <c r="E31" i="4"/>
  <c r="G31" i="4" s="1"/>
  <c r="I31" i="4" s="1"/>
  <c r="F31" i="4"/>
  <c r="H31" i="4" s="1"/>
  <c r="J31" i="4" s="1"/>
  <c r="D12" i="4"/>
  <c r="D15" i="4" s="1"/>
  <c r="G19" i="4"/>
  <c r="E38" i="4"/>
  <c r="G36" i="4"/>
  <c r="D38" i="4"/>
  <c r="D32" i="4"/>
  <c r="F30" i="4"/>
  <c r="F36" i="4"/>
  <c r="F19" i="4"/>
  <c r="E24" i="4"/>
  <c r="D11" i="4"/>
  <c r="D13" i="4" s="1"/>
  <c r="D14" i="4" l="1"/>
  <c r="G18" i="4"/>
  <c r="E20" i="4"/>
  <c r="H20" i="4"/>
  <c r="F20" i="4"/>
  <c r="F11" i="4"/>
  <c r="F13" i="4" s="1"/>
  <c r="J20" i="4"/>
  <c r="F32" i="4"/>
  <c r="H30" i="4"/>
  <c r="G32" i="4"/>
  <c r="I30" i="4"/>
  <c r="I32" i="4" s="1"/>
  <c r="I36" i="4"/>
  <c r="I38" i="4" s="1"/>
  <c r="G38" i="4"/>
  <c r="E11" i="4"/>
  <c r="E13" i="4" s="1"/>
  <c r="G24" i="4"/>
  <c r="E26" i="4"/>
  <c r="H26" i="4"/>
  <c r="J24" i="4"/>
  <c r="J26" i="4" s="1"/>
  <c r="F38" i="4"/>
  <c r="H36" i="4"/>
  <c r="E12" i="4"/>
  <c r="E15" i="4" s="1"/>
  <c r="G12" i="4"/>
  <c r="G15" i="4" s="1"/>
  <c r="I19" i="4"/>
  <c r="I12" i="4" s="1"/>
  <c r="H19" i="4"/>
  <c r="F12" i="4"/>
  <c r="F15" i="4" s="1"/>
  <c r="I15" i="4" l="1"/>
  <c r="E14" i="4"/>
  <c r="F14" i="4"/>
  <c r="G20" i="4"/>
  <c r="I18" i="4"/>
  <c r="I20" i="4" s="1"/>
  <c r="J36" i="4"/>
  <c r="J38" i="4" s="1"/>
  <c r="H38" i="4"/>
  <c r="H11" i="4"/>
  <c r="H13" i="4" s="1"/>
  <c r="H12" i="4"/>
  <c r="H15" i="4" s="1"/>
  <c r="J19" i="4"/>
  <c r="J12" i="4" s="1"/>
  <c r="J15" i="4" s="1"/>
  <c r="H32" i="4"/>
  <c r="J30" i="4"/>
  <c r="J32" i="4" s="1"/>
  <c r="G26" i="4"/>
  <c r="I24" i="4"/>
  <c r="G11" i="4"/>
  <c r="G13" i="4" s="1"/>
  <c r="G14" i="4" s="1"/>
  <c r="H14" i="4" l="1"/>
  <c r="J11" i="4"/>
  <c r="J13" i="4" s="1"/>
  <c r="J14" i="4" s="1"/>
  <c r="I26" i="4"/>
  <c r="I11" i="4"/>
  <c r="I13" i="4" s="1"/>
  <c r="I14" i="4" s="1"/>
</calcChain>
</file>

<file path=xl/sharedStrings.xml><?xml version="1.0" encoding="utf-8"?>
<sst xmlns="http://schemas.openxmlformats.org/spreadsheetml/2006/main" count="82" uniqueCount="44">
  <si>
    <t>Показатели</t>
  </si>
  <si>
    <t>Единица измерения</t>
  </si>
  <si>
    <t xml:space="preserve">Индекс промышленного производства </t>
  </si>
  <si>
    <t xml:space="preserve">% к предыдущему году </t>
  </si>
  <si>
    <t>млн.руб.в ценах соответствующих лет</t>
  </si>
  <si>
    <t>Объем отгруженных товаров собственного производства, выполненных работ и услуг собственными силами (по чистым видам экономической деятельности)</t>
  </si>
  <si>
    <t xml:space="preserve">                                                                                        (городской округ, муниципальный район)</t>
  </si>
  <si>
    <t>Индекс производства</t>
  </si>
  <si>
    <t xml:space="preserve">Производство важнейших видов продукции в натуральном выражении*) </t>
  </si>
  <si>
    <t>РАЗДЕЛ В. Добыча полезных ископаемых</t>
  </si>
  <si>
    <t>Объем отгруженных товаров собственного производства, выполненных работ и услуг собственными силами</t>
  </si>
  <si>
    <t>РАЗДЕЛ C. Обрабатывающие производства</t>
  </si>
  <si>
    <t>Промышленное производство                                                          (РАЗДЕЛ B "Добыча полезных ископаемых" +                  РАЗДЕЛ C "Обрабатывающие производства" +                            РАЗДЕЛ D"Обеспечение электрической энергией, газом и паром; кондиционирование воздуха" +                                   РАЗДЕЛ E"Водоснабжение; водоотведение, организация сбора и утилизации отходов, деятельность по ликвидации загрязнений")</t>
  </si>
  <si>
    <t>РАЗДЕЛ D. Обеспечение электрической энергией, газом и паром; кондиционирование воздуха</t>
  </si>
  <si>
    <t>РАЗДЕЛ E. Водоснабжение; водоотведение, организация сбора и утилизации отходов, деятельность по ликвидации загрязнений</t>
  </si>
  <si>
    <t>Отчет</t>
  </si>
  <si>
    <t>Оценка</t>
  </si>
  <si>
    <t>Прогноз</t>
  </si>
  <si>
    <t xml:space="preserve">консервативный </t>
  </si>
  <si>
    <t>базовый</t>
  </si>
  <si>
    <t>Ответственный исполнитель в ОМСУ:</t>
  </si>
  <si>
    <t>Ф.И.О.</t>
  </si>
  <si>
    <t xml:space="preserve">телефон рабочий с кодом </t>
  </si>
  <si>
    <t xml:space="preserve">мобильный </t>
  </si>
  <si>
    <t xml:space="preserve"> e-mail</t>
  </si>
  <si>
    <t>Индекс-дефлятор промышленности</t>
  </si>
  <si>
    <t xml:space="preserve">Индекс-дефлятор </t>
  </si>
  <si>
    <t>отгрузка в ценах 2021 года</t>
  </si>
  <si>
    <t>% к предыдущему году</t>
  </si>
  <si>
    <t>ДАННЫЕ ЗАПОЛНЯЮТСЯ АВТОМАТИЧЕСКИ</t>
  </si>
  <si>
    <t>ПОЛЕ ДЛЯ ЗАПОЛНЕНИЯ</t>
  </si>
  <si>
    <t>на 2023-2025 гг.</t>
  </si>
  <si>
    <t>РАЗДЕЛ С:  Лихачёва Ирина Фёдоровна т. (846) 214-43-08, LikhachevaIF@economy.samregion.ru</t>
  </si>
  <si>
    <t xml:space="preserve">                   Шурунова Анастасия Алексеевна т. (846) 214-73-35, ShurunovaAA@economy.samregion.ru</t>
  </si>
  <si>
    <t>РАЗДЕЛЫ B, D, E:  Ваняшин Владимир Николаевич (846) 214-43-16, VanyashinVN@economy.samregion.ru</t>
  </si>
  <si>
    <t xml:space="preserve">Прогноз развития промышленного производства муниципального района Похвистневский </t>
  </si>
  <si>
    <t>колбасные изделия</t>
  </si>
  <si>
    <t>полуфабрикаты мясные</t>
  </si>
  <si>
    <t>хлеб и хлебобулочные изделия</t>
  </si>
  <si>
    <t>консервы</t>
  </si>
  <si>
    <t>напитки</t>
  </si>
  <si>
    <t>теплоэнергия</t>
  </si>
  <si>
    <t>тонн</t>
  </si>
  <si>
    <t>тыс.Гкал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</si>
</sst>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DD7FF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/>
    <xf numFmtId="0" fontId="4" fillId="0" borderId="0" xfId="0" applyFont="1" applyFill="1" applyBorder="1" applyProtection="1"/>
    <xf numFmtId="0" fontId="4" fillId="0" borderId="0" xfId="0" applyFont="1" applyFill="1" applyProtection="1"/>
    <xf numFmtId="0" fontId="4" fillId="0" borderId="0" xfId="0" applyFont="1" applyAlignment="1">
      <alignment vertical="top"/>
    </xf>
    <xf numFmtId="0" fontId="4" fillId="3" borderId="0" xfId="0" applyFont="1" applyFill="1"/>
    <xf numFmtId="0" fontId="4" fillId="0" borderId="0" xfId="0" applyFont="1" applyAlignment="1">
      <alignment horizontal="center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0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top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Continuous" vertical="top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 shrinkToFit="1"/>
      <protection locked="0"/>
    </xf>
    <xf numFmtId="0" fontId="4" fillId="0" borderId="1" xfId="0" applyFont="1" applyFill="1" applyBorder="1" applyAlignment="1" applyProtection="1">
      <alignment horizontal="left" vertical="center" wrapText="1" shrinkToFi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3" fillId="5" borderId="1" xfId="0" applyFont="1" applyFill="1" applyBorder="1" applyAlignment="1" applyProtection="1">
      <alignment vertical="top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" fillId="0" borderId="1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4" fillId="5" borderId="1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left" vertical="top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horizontal="center" vertical="top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0" fontId="9" fillId="5" borderId="5" xfId="0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view="pageBreakPreview" topLeftCell="A17" zoomScale="75" zoomScaleNormal="75" zoomScaleSheetLayoutView="75" zoomScalePageLayoutView="85" workbookViewId="0">
      <selection activeCell="C14" sqref="C14"/>
    </sheetView>
  </sheetViews>
  <sheetFormatPr defaultColWidth="34.7109375" defaultRowHeight="15" x14ac:dyDescent="0.25"/>
  <cols>
    <col min="1" max="1" width="58" style="4" customWidth="1"/>
    <col min="2" max="2" width="28.7109375" style="1" customWidth="1"/>
    <col min="3" max="3" width="11.7109375" style="6" customWidth="1"/>
    <col min="4" max="4" width="11.42578125" style="1" customWidth="1"/>
    <col min="5" max="5" width="17.7109375" style="1" customWidth="1"/>
    <col min="6" max="6" width="11.42578125" style="1" customWidth="1"/>
    <col min="7" max="7" width="17" style="1" customWidth="1"/>
    <col min="8" max="8" width="11.5703125" style="1" customWidth="1"/>
    <col min="9" max="9" width="17.7109375" style="1" customWidth="1"/>
    <col min="10" max="10" width="11.28515625" style="1" customWidth="1"/>
    <col min="11" max="11" width="34.7109375" style="1" customWidth="1"/>
    <col min="12" max="16384" width="34.7109375" style="1"/>
  </cols>
  <sheetData>
    <row r="1" spans="1:11" x14ac:dyDescent="0.25">
      <c r="A1" s="47" t="s">
        <v>35</v>
      </c>
      <c r="B1" s="47"/>
      <c r="C1" s="47"/>
      <c r="D1" s="47"/>
      <c r="E1" s="47"/>
      <c r="F1" s="47"/>
      <c r="G1" s="47"/>
      <c r="H1" s="47"/>
      <c r="I1" s="47"/>
      <c r="J1" s="47"/>
    </row>
    <row r="2" spans="1:11" x14ac:dyDescent="0.25">
      <c r="A2" s="47" t="s">
        <v>6</v>
      </c>
      <c r="B2" s="47"/>
      <c r="C2" s="47"/>
      <c r="D2" s="47"/>
      <c r="E2" s="47"/>
      <c r="F2" s="47"/>
      <c r="G2" s="47"/>
      <c r="H2" s="47"/>
      <c r="I2" s="47"/>
      <c r="J2" s="47"/>
    </row>
    <row r="3" spans="1:11" ht="15.75" thickBot="1" x14ac:dyDescent="0.3">
      <c r="A3" s="48" t="s">
        <v>31</v>
      </c>
      <c r="B3" s="48"/>
      <c r="C3" s="48"/>
      <c r="D3" s="48"/>
      <c r="E3" s="48"/>
      <c r="F3" s="48"/>
      <c r="G3" s="48"/>
      <c r="H3" s="48"/>
      <c r="I3" s="48"/>
      <c r="J3" s="48"/>
    </row>
    <row r="4" spans="1:11" customFormat="1" ht="33.75" customHeight="1" thickTop="1" thickBot="1" x14ac:dyDescent="0.25">
      <c r="A4" s="7" t="s">
        <v>20</v>
      </c>
      <c r="B4" s="8"/>
      <c r="C4" s="8"/>
      <c r="D4" s="9"/>
      <c r="E4" s="9"/>
      <c r="F4" s="9"/>
      <c r="G4" s="9"/>
      <c r="H4" s="9"/>
      <c r="I4" s="43" t="s">
        <v>29</v>
      </c>
      <c r="J4" s="44"/>
    </row>
    <row r="5" spans="1:11" customFormat="1" ht="28.9" customHeight="1" thickTop="1" thickBot="1" x14ac:dyDescent="0.25">
      <c r="A5" s="10" t="s">
        <v>21</v>
      </c>
      <c r="B5" s="10" t="s">
        <v>22</v>
      </c>
      <c r="C5" s="10" t="s">
        <v>23</v>
      </c>
      <c r="D5" s="9"/>
      <c r="E5" s="9"/>
      <c r="F5" s="9"/>
      <c r="G5" s="9"/>
      <c r="H5" s="9"/>
      <c r="I5" s="45" t="s">
        <v>30</v>
      </c>
      <c r="J5" s="46"/>
    </row>
    <row r="6" spans="1:11" customFormat="1" ht="13.5" thickTop="1" x14ac:dyDescent="0.2">
      <c r="A6" s="10" t="s">
        <v>24</v>
      </c>
      <c r="B6" s="8"/>
      <c r="C6" s="8"/>
      <c r="D6" s="9"/>
      <c r="E6" s="9"/>
      <c r="F6" s="9"/>
      <c r="G6" s="9"/>
      <c r="H6" s="9"/>
      <c r="I6" s="9"/>
      <c r="J6" s="9"/>
    </row>
    <row r="7" spans="1:11" s="3" customFormat="1" x14ac:dyDescent="0.25">
      <c r="A7" s="42" t="s">
        <v>0</v>
      </c>
      <c r="B7" s="40" t="s">
        <v>1</v>
      </c>
      <c r="C7" s="13" t="s">
        <v>15</v>
      </c>
      <c r="D7" s="14" t="s">
        <v>16</v>
      </c>
      <c r="E7" s="39" t="s">
        <v>17</v>
      </c>
      <c r="F7" s="39"/>
      <c r="G7" s="39"/>
      <c r="H7" s="39"/>
      <c r="I7" s="39"/>
      <c r="J7" s="39"/>
      <c r="K7" s="2"/>
    </row>
    <row r="8" spans="1:11" s="3" customFormat="1" x14ac:dyDescent="0.25">
      <c r="A8" s="42"/>
      <c r="B8" s="40"/>
      <c r="C8" s="42">
        <v>2021</v>
      </c>
      <c r="D8" s="42">
        <v>2022</v>
      </c>
      <c r="E8" s="40">
        <v>2023</v>
      </c>
      <c r="F8" s="40"/>
      <c r="G8" s="40">
        <v>2024</v>
      </c>
      <c r="H8" s="40"/>
      <c r="I8" s="40">
        <v>2025</v>
      </c>
      <c r="J8" s="40"/>
      <c r="K8" s="2"/>
    </row>
    <row r="9" spans="1:11" s="3" customFormat="1" x14ac:dyDescent="0.25">
      <c r="A9" s="42"/>
      <c r="B9" s="40"/>
      <c r="C9" s="42"/>
      <c r="D9" s="42"/>
      <c r="E9" s="11" t="s">
        <v>18</v>
      </c>
      <c r="F9" s="12" t="s">
        <v>19</v>
      </c>
      <c r="G9" s="11" t="s">
        <v>18</v>
      </c>
      <c r="H9" s="12" t="s">
        <v>19</v>
      </c>
      <c r="I9" s="11" t="s">
        <v>18</v>
      </c>
      <c r="J9" s="12" t="s">
        <v>19</v>
      </c>
      <c r="K9" s="2"/>
    </row>
    <row r="10" spans="1:11" ht="115.5" customHeight="1" x14ac:dyDescent="0.25">
      <c r="A10" s="15" t="s">
        <v>12</v>
      </c>
      <c r="B10" s="16"/>
      <c r="C10" s="17"/>
      <c r="D10" s="17"/>
      <c r="E10" s="17"/>
      <c r="F10" s="17"/>
      <c r="G10" s="17"/>
      <c r="H10" s="17"/>
      <c r="I10" s="17"/>
      <c r="J10" s="17"/>
    </row>
    <row r="11" spans="1:11" ht="30" x14ac:dyDescent="0.25">
      <c r="A11" s="41" t="s">
        <v>5</v>
      </c>
      <c r="B11" s="19" t="s">
        <v>4</v>
      </c>
      <c r="C11" s="20">
        <v>2857.4</v>
      </c>
      <c r="D11" s="34">
        <f>D18+D24+D29+D36</f>
        <v>3867.9984519000004</v>
      </c>
      <c r="E11" s="34">
        <f t="shared" ref="E11:J11" si="0">E18+E24+E29+E36</f>
        <v>3846.5754260502813</v>
      </c>
      <c r="F11" s="34">
        <f t="shared" si="0"/>
        <v>4049.518140273789</v>
      </c>
      <c r="G11" s="34">
        <f t="shared" si="0"/>
        <v>3909.4378385847899</v>
      </c>
      <c r="H11" s="34">
        <f t="shared" si="0"/>
        <v>4276.5326586694846</v>
      </c>
      <c r="I11" s="34">
        <f t="shared" si="0"/>
        <v>4016.4755657601931</v>
      </c>
      <c r="J11" s="34">
        <f t="shared" si="0"/>
        <v>4529.1988533317553</v>
      </c>
    </row>
    <row r="12" spans="1:11" hidden="1" x14ac:dyDescent="0.25">
      <c r="A12" s="41"/>
      <c r="B12" s="22" t="s">
        <v>27</v>
      </c>
      <c r="C12" s="20"/>
      <c r="D12" s="35">
        <f t="shared" ref="D12:J12" si="1">D19+D25+D31+D37</f>
        <v>109.3798</v>
      </c>
      <c r="E12" s="35">
        <f t="shared" si="1"/>
        <v>108.68607150000001</v>
      </c>
      <c r="F12" s="35">
        <f t="shared" si="1"/>
        <v>112.11052599999999</v>
      </c>
      <c r="G12" s="35">
        <f t="shared" si="1"/>
        <v>109.08497222250001</v>
      </c>
      <c r="H12" s="35">
        <f t="shared" si="1"/>
        <v>114.872762279</v>
      </c>
      <c r="I12" s="35">
        <f t="shared" si="1"/>
        <v>110.15913812924251</v>
      </c>
      <c r="J12" s="35">
        <f t="shared" si="1"/>
        <v>117.709747300321</v>
      </c>
    </row>
    <row r="13" spans="1:11" x14ac:dyDescent="0.25">
      <c r="A13" s="41"/>
      <c r="B13" s="19" t="s">
        <v>28</v>
      </c>
      <c r="C13" s="20">
        <v>143.30000000000001</v>
      </c>
      <c r="D13" s="34">
        <f>IFERROR(D11/C11*100,"-")</f>
        <v>135.36776271785541</v>
      </c>
      <c r="E13" s="34">
        <f>IFERROR(E11/D11*100,"-")</f>
        <v>99.446146990074524</v>
      </c>
      <c r="F13" s="34">
        <f>IFERROR(F11/D11*100,"-")</f>
        <v>104.6928583511874</v>
      </c>
      <c r="G13" s="34">
        <f>IFERROR(G11/E11*100,"-")</f>
        <v>101.63424359519337</v>
      </c>
      <c r="H13" s="34">
        <f>IFERROR(H11/F11*100,"-")</f>
        <v>105.60596373523954</v>
      </c>
      <c r="I13" s="34">
        <f>IFERROR(I11/G11*100,"-")</f>
        <v>102.73793142632883</v>
      </c>
      <c r="J13" s="34">
        <f>IFERROR(J11/H11*100,"-")</f>
        <v>105.90820215414607</v>
      </c>
    </row>
    <row r="14" spans="1:11" x14ac:dyDescent="0.25">
      <c r="A14" s="18" t="s">
        <v>25</v>
      </c>
      <c r="B14" s="19" t="s">
        <v>3</v>
      </c>
      <c r="C14" s="34" t="str">
        <f>IFERROR(C13/C15*100,"-")</f>
        <v>-</v>
      </c>
      <c r="D14" s="34" t="str">
        <f t="shared" ref="D14:J14" si="2">IFERROR(D13/D15*100,"-")</f>
        <v>-</v>
      </c>
      <c r="E14" s="34">
        <f t="shared" si="2"/>
        <v>100.08089830116779</v>
      </c>
      <c r="F14" s="34">
        <f t="shared" si="2"/>
        <v>102.14280778489264</v>
      </c>
      <c r="G14" s="34">
        <f t="shared" si="2"/>
        <v>101.26258861490724</v>
      </c>
      <c r="H14" s="34">
        <f t="shared" si="2"/>
        <v>103.06655736491352</v>
      </c>
      <c r="I14" s="34">
        <f t="shared" si="2"/>
        <v>101.73612998578075</v>
      </c>
      <c r="J14" s="34">
        <f t="shared" si="2"/>
        <v>103.35565242876297</v>
      </c>
    </row>
    <row r="15" spans="1:11" x14ac:dyDescent="0.25">
      <c r="A15" s="18" t="s">
        <v>2</v>
      </c>
      <c r="B15" s="19" t="s">
        <v>3</v>
      </c>
      <c r="C15" s="20"/>
      <c r="D15" s="34" t="str">
        <f>IFERROR(D12/C12*100,"-")</f>
        <v>-</v>
      </c>
      <c r="E15" s="34">
        <f>IFERROR(E12/D12*100,"-")</f>
        <v>99.365761776854598</v>
      </c>
      <c r="F15" s="34">
        <f>IFERROR(F12/D12*100,"-")</f>
        <v>102.49655420836388</v>
      </c>
      <c r="G15" s="34">
        <f>IFERROR(G12/E12*100,"-")</f>
        <v>100.36702101473969</v>
      </c>
      <c r="H15" s="34">
        <f>IFERROR(H12/F12*100,"-")</f>
        <v>102.46385096703588</v>
      </c>
      <c r="I15" s="34">
        <f>IFERROR(I12/G12*100,"-")</f>
        <v>100.98470567013716</v>
      </c>
      <c r="J15" s="34">
        <f>IFERROR(J12/H12*100,"-")</f>
        <v>102.46967598326799</v>
      </c>
    </row>
    <row r="16" spans="1:11" x14ac:dyDescent="0.25">
      <c r="A16" s="18"/>
      <c r="B16" s="19"/>
      <c r="C16" s="17"/>
      <c r="D16" s="17"/>
      <c r="E16" s="17"/>
      <c r="F16" s="17"/>
      <c r="G16" s="17"/>
      <c r="H16" s="17"/>
      <c r="I16" s="17"/>
      <c r="J16" s="17"/>
    </row>
    <row r="17" spans="1:10" x14ac:dyDescent="0.25">
      <c r="A17" s="23" t="s">
        <v>9</v>
      </c>
      <c r="B17" s="16"/>
      <c r="C17" s="17"/>
      <c r="D17" s="17"/>
      <c r="E17" s="17"/>
      <c r="F17" s="17"/>
      <c r="G17" s="17"/>
      <c r="H17" s="17"/>
      <c r="I17" s="17"/>
      <c r="J17" s="17"/>
    </row>
    <row r="18" spans="1:10" ht="30" x14ac:dyDescent="0.25">
      <c r="A18" s="38" t="s">
        <v>10</v>
      </c>
      <c r="B18" s="19" t="s">
        <v>4</v>
      </c>
      <c r="C18" s="20">
        <v>2739.9</v>
      </c>
      <c r="D18" s="36">
        <f>C18*D21*D22/10000</f>
        <v>3817.9136550000003</v>
      </c>
      <c r="E18" s="36">
        <f>D18*E22*E21/10000</f>
        <v>3794.4907547265752</v>
      </c>
      <c r="F18" s="36">
        <f>D18*F21*F22/10000</f>
        <v>3995.3702816844002</v>
      </c>
      <c r="G18" s="36">
        <f>E18*G21*G22/10000</f>
        <v>3854.8041852729539</v>
      </c>
      <c r="H18" s="36">
        <f>F18*H21*H22/10000</f>
        <v>4218.128156369432</v>
      </c>
      <c r="I18" s="36">
        <f>G18*I21*I22/10000</f>
        <v>3959.1614441766633</v>
      </c>
      <c r="J18" s="36">
        <f>H18*J21*J22/10000</f>
        <v>4466.3270352183663</v>
      </c>
    </row>
    <row r="19" spans="1:10" s="5" customFormat="1" hidden="1" x14ac:dyDescent="0.25">
      <c r="A19" s="38"/>
      <c r="B19" s="22" t="s">
        <v>27</v>
      </c>
      <c r="C19" s="20"/>
      <c r="D19" s="35">
        <f>C19*D22/100</f>
        <v>0</v>
      </c>
      <c r="E19" s="35">
        <f>D19*E22/100</f>
        <v>0</v>
      </c>
      <c r="F19" s="35">
        <f>D19*F22/100</f>
        <v>0</v>
      </c>
      <c r="G19" s="35">
        <f>E19*G22/100</f>
        <v>0</v>
      </c>
      <c r="H19" s="35">
        <f>F19*H22/100</f>
        <v>0</v>
      </c>
      <c r="I19" s="35">
        <f>G19*I22/100</f>
        <v>0</v>
      </c>
      <c r="J19" s="35">
        <f>H19*J22/100</f>
        <v>0</v>
      </c>
    </row>
    <row r="20" spans="1:10" x14ac:dyDescent="0.25">
      <c r="A20" s="38"/>
      <c r="B20" s="19" t="s">
        <v>28</v>
      </c>
      <c r="C20" s="20">
        <v>145.69999999999999</v>
      </c>
      <c r="D20" s="36">
        <f>IFERROR(D18/C18*100,"-")</f>
        <v>139.345</v>
      </c>
      <c r="E20" s="36">
        <f>IFERROR(E18/D18*100,"-")</f>
        <v>99.386499999999998</v>
      </c>
      <c r="F20" s="36">
        <f>IFERROR(F18/D18*100,"-")</f>
        <v>104.64800000000001</v>
      </c>
      <c r="G20" s="36">
        <f>IFERROR(G18/E18*100,"-")</f>
        <v>101.5895</v>
      </c>
      <c r="H20" s="36">
        <f>IFERROR(H18/F18*100,"-")</f>
        <v>105.57539999999999</v>
      </c>
      <c r="I20" s="36">
        <f>IFERROR(I18/G18*100,"-")</f>
        <v>102.7072</v>
      </c>
      <c r="J20" s="36">
        <f>IFERROR(J18/H18*100,"-")</f>
        <v>105.88410000000002</v>
      </c>
    </row>
    <row r="21" spans="1:10" x14ac:dyDescent="0.25">
      <c r="A21" s="18" t="s">
        <v>26</v>
      </c>
      <c r="B21" s="19" t="s">
        <v>3</v>
      </c>
      <c r="C21" s="34">
        <f>IFERROR(C20/C22*100,"-")</f>
        <v>141.04549854791867</v>
      </c>
      <c r="D21" s="20">
        <v>155</v>
      </c>
      <c r="E21" s="20">
        <v>100.9</v>
      </c>
      <c r="F21" s="20">
        <v>101.6</v>
      </c>
      <c r="G21" s="20">
        <v>102.1</v>
      </c>
      <c r="H21" s="20">
        <v>102.6</v>
      </c>
      <c r="I21" s="20">
        <v>102.4</v>
      </c>
      <c r="J21" s="20">
        <v>102.9</v>
      </c>
    </row>
    <row r="22" spans="1:10" x14ac:dyDescent="0.25">
      <c r="A22" s="24" t="s">
        <v>7</v>
      </c>
      <c r="B22" s="19" t="s">
        <v>3</v>
      </c>
      <c r="C22" s="20">
        <v>103.3</v>
      </c>
      <c r="D22" s="20">
        <v>89.9</v>
      </c>
      <c r="E22" s="20">
        <v>98.5</v>
      </c>
      <c r="F22" s="20">
        <v>103</v>
      </c>
      <c r="G22" s="20">
        <v>99.5</v>
      </c>
      <c r="H22" s="20">
        <v>102.9</v>
      </c>
      <c r="I22" s="20">
        <v>100.3</v>
      </c>
      <c r="J22" s="20">
        <v>102.9</v>
      </c>
    </row>
    <row r="23" spans="1:10" x14ac:dyDescent="0.25">
      <c r="A23" s="23" t="s">
        <v>11</v>
      </c>
      <c r="B23" s="25"/>
      <c r="C23" s="17"/>
      <c r="D23" s="17"/>
      <c r="E23" s="17"/>
      <c r="F23" s="17"/>
      <c r="G23" s="17"/>
      <c r="H23" s="17"/>
      <c r="I23" s="17"/>
      <c r="J23" s="17"/>
    </row>
    <row r="24" spans="1:10" ht="30" x14ac:dyDescent="0.25">
      <c r="A24" s="38" t="s">
        <v>10</v>
      </c>
      <c r="B24" s="19" t="s">
        <v>4</v>
      </c>
      <c r="C24" s="20">
        <v>5.3</v>
      </c>
      <c r="D24" s="36">
        <f>C24*D27*D28/10000</f>
        <v>7.0018193999999987</v>
      </c>
      <c r="E24" s="36">
        <f>D24*E28*E27/10000</f>
        <v>7.7264376897059996</v>
      </c>
      <c r="F24" s="36">
        <f>D24*F27*F28/10000</f>
        <v>7.9973730913889991</v>
      </c>
      <c r="G24" s="36">
        <f>E24*G27*G28/10000</f>
        <v>8.5010903324759237</v>
      </c>
      <c r="H24" s="36">
        <f>F24*H27*H28/10000</f>
        <v>8.9681022345948893</v>
      </c>
      <c r="I24" s="36">
        <f>G24*I27*I28/10000</f>
        <v>9.1923224884998742</v>
      </c>
      <c r="J24" s="36">
        <f>H24*J27*J28/10000</f>
        <v>9.9155463632709022</v>
      </c>
    </row>
    <row r="25" spans="1:10" s="5" customFormat="1" hidden="1" x14ac:dyDescent="0.25">
      <c r="A25" s="38"/>
      <c r="B25" s="22" t="s">
        <v>27</v>
      </c>
      <c r="C25" s="20">
        <f>C24</f>
        <v>5.3</v>
      </c>
      <c r="D25" s="35">
        <f>C25*D28/100</f>
        <v>5.5438000000000001</v>
      </c>
      <c r="E25" s="35">
        <f>D25*E28/100</f>
        <v>5.5715189999999994</v>
      </c>
      <c r="F25" s="35">
        <f>D25*F28/100</f>
        <v>5.7932709999999998</v>
      </c>
      <c r="G25" s="35">
        <f>E25*G28/100</f>
        <v>5.6550917849999998</v>
      </c>
      <c r="H25" s="35">
        <f>F25*H28/100</f>
        <v>6.0771412790000001</v>
      </c>
      <c r="I25" s="35">
        <f>G25*I28/100</f>
        <v>5.785158896055</v>
      </c>
      <c r="J25" s="35">
        <f>H25*J28/100</f>
        <v>6.3749212016710013</v>
      </c>
    </row>
    <row r="26" spans="1:10" x14ac:dyDescent="0.25">
      <c r="A26" s="38"/>
      <c r="B26" s="19" t="s">
        <v>28</v>
      </c>
      <c r="C26" s="20">
        <v>128.19999999999999</v>
      </c>
      <c r="D26" s="36">
        <f>IFERROR(D24/C24*100,"-")</f>
        <v>132.10979999999998</v>
      </c>
      <c r="E26" s="36">
        <f>IFERROR(E24/D24*100,"-")</f>
        <v>110.349</v>
      </c>
      <c r="F26" s="36">
        <f>IFERROR(F24/D24*100,"-")</f>
        <v>114.21850000000001</v>
      </c>
      <c r="G26" s="36">
        <f>IFERROR(G24/E24*100,"-")</f>
        <v>110.026</v>
      </c>
      <c r="H26" s="36">
        <f>IFERROR(H24/F24*100,"-")</f>
        <v>112.13810000000002</v>
      </c>
      <c r="I26" s="36">
        <f>IFERROR(I24/G24*100,"-")</f>
        <v>108.13110000000002</v>
      </c>
      <c r="J26" s="36">
        <f>IFERROR(J24/H24*100,"-")</f>
        <v>110.56460000000001</v>
      </c>
    </row>
    <row r="27" spans="1:10" x14ac:dyDescent="0.25">
      <c r="A27" s="18" t="s">
        <v>26</v>
      </c>
      <c r="B27" s="19" t="s">
        <v>3</v>
      </c>
      <c r="C27" s="34">
        <f>IFERROR(C26/C28*100,"-")</f>
        <v>126.18110236220473</v>
      </c>
      <c r="D27" s="20">
        <v>126.3</v>
      </c>
      <c r="E27" s="20">
        <v>109.8</v>
      </c>
      <c r="F27" s="20">
        <v>109.3</v>
      </c>
      <c r="G27" s="20">
        <v>108.4</v>
      </c>
      <c r="H27" s="20">
        <v>106.9</v>
      </c>
      <c r="I27" s="20">
        <v>105.7</v>
      </c>
      <c r="J27" s="20">
        <v>105.4</v>
      </c>
    </row>
    <row r="28" spans="1:10" x14ac:dyDescent="0.25">
      <c r="A28" s="24" t="s">
        <v>7</v>
      </c>
      <c r="B28" s="19" t="s">
        <v>3</v>
      </c>
      <c r="C28" s="20">
        <v>101.6</v>
      </c>
      <c r="D28" s="20">
        <v>104.6</v>
      </c>
      <c r="E28" s="20">
        <v>100.5</v>
      </c>
      <c r="F28" s="20">
        <v>104.5</v>
      </c>
      <c r="G28" s="20">
        <v>101.5</v>
      </c>
      <c r="H28" s="20">
        <v>104.9</v>
      </c>
      <c r="I28" s="20">
        <v>102.3</v>
      </c>
      <c r="J28" s="20">
        <v>104.9</v>
      </c>
    </row>
    <row r="29" spans="1:10" ht="28.5" x14ac:dyDescent="0.25">
      <c r="A29" s="23" t="s">
        <v>13</v>
      </c>
      <c r="B29" s="25"/>
      <c r="C29" s="21"/>
      <c r="D29" s="21"/>
      <c r="E29" s="21"/>
      <c r="F29" s="21"/>
      <c r="G29" s="21"/>
      <c r="H29" s="21"/>
      <c r="I29" s="21"/>
      <c r="J29" s="21"/>
    </row>
    <row r="30" spans="1:10" ht="30" x14ac:dyDescent="0.25">
      <c r="A30" s="38" t="s">
        <v>10</v>
      </c>
      <c r="B30" s="19" t="s">
        <v>4</v>
      </c>
      <c r="C30" s="20">
        <v>67.5</v>
      </c>
      <c r="D30" s="36">
        <f>C30*D33*D34/10000</f>
        <v>66.234712500000001</v>
      </c>
      <c r="E30" s="36">
        <f>D30*E34*E33/10000</f>
        <v>68.539680494999999</v>
      </c>
      <c r="F30" s="36">
        <f>D30*F33*F34/10000</f>
        <v>70.261783019999996</v>
      </c>
      <c r="G30" s="36">
        <f>E30*G33*G34/10000</f>
        <v>71.637674053373985</v>
      </c>
      <c r="H30" s="36">
        <f>F30*H33*H34/10000</f>
        <v>74.460627173275199</v>
      </c>
      <c r="I30" s="36">
        <f>G30*I33*I34/10000</f>
        <v>75.471722368710559</v>
      </c>
      <c r="J30" s="36">
        <f>H30*J33*J34/10000</f>
        <v>78.91039425315013</v>
      </c>
    </row>
    <row r="31" spans="1:10" s="5" customFormat="1" hidden="1" x14ac:dyDescent="0.25">
      <c r="A31" s="38"/>
      <c r="B31" s="22" t="s">
        <v>27</v>
      </c>
      <c r="C31" s="20">
        <f>C30</f>
        <v>67.5</v>
      </c>
      <c r="D31" s="35">
        <f>C31*D34/100</f>
        <v>63.3825</v>
      </c>
      <c r="E31" s="35">
        <f>D31*E34/100</f>
        <v>63.065587499999999</v>
      </c>
      <c r="F31" s="35">
        <f>D31*F34/100</f>
        <v>64.650149999999996</v>
      </c>
      <c r="G31" s="35">
        <f>E31*G34/100</f>
        <v>63.380915437500001</v>
      </c>
      <c r="H31" s="35">
        <f>F31*H34/100</f>
        <v>65.878502850000004</v>
      </c>
      <c r="I31" s="35">
        <f>G31*I34/100</f>
        <v>64.204867338187498</v>
      </c>
      <c r="J31" s="35">
        <f>H31*J34/100</f>
        <v>67.130194404150004</v>
      </c>
    </row>
    <row r="32" spans="1:10" x14ac:dyDescent="0.25">
      <c r="A32" s="38"/>
      <c r="B32" s="19" t="s">
        <v>28</v>
      </c>
      <c r="C32" s="20">
        <v>102</v>
      </c>
      <c r="D32" s="36">
        <f>IFERROR(D30/C30*100,"-")</f>
        <v>98.125500000000002</v>
      </c>
      <c r="E32" s="36">
        <f>IFERROR(E30/D30*100,"-")</f>
        <v>103.47999999999999</v>
      </c>
      <c r="F32" s="36">
        <f>IFERROR(F30/D30*100,"-")</f>
        <v>106.08</v>
      </c>
      <c r="G32" s="36">
        <f>IFERROR(G30/E30*100,"-")</f>
        <v>104.51999999999997</v>
      </c>
      <c r="H32" s="36">
        <f>IFERROR(H30/F30*100,"-")</f>
        <v>105.976</v>
      </c>
      <c r="I32" s="36">
        <f>IFERROR(I30/G30*100,"-")</f>
        <v>105.352</v>
      </c>
      <c r="J32" s="36">
        <f>IFERROR(J30/H30*100,"-")</f>
        <v>105.976</v>
      </c>
    </row>
    <row r="33" spans="1:10" x14ac:dyDescent="0.25">
      <c r="A33" s="18" t="s">
        <v>26</v>
      </c>
      <c r="B33" s="19" t="s">
        <v>3</v>
      </c>
      <c r="C33" s="34" t="str">
        <f>IFERROR(C32/C34*100,"-")</f>
        <v>-</v>
      </c>
      <c r="D33" s="20">
        <v>104.5</v>
      </c>
      <c r="E33" s="20">
        <v>104</v>
      </c>
      <c r="F33" s="20">
        <v>104</v>
      </c>
      <c r="G33" s="20">
        <v>104</v>
      </c>
      <c r="H33" s="20">
        <v>104</v>
      </c>
      <c r="I33" s="20">
        <v>104</v>
      </c>
      <c r="J33" s="20">
        <v>104</v>
      </c>
    </row>
    <row r="34" spans="1:10" x14ac:dyDescent="0.25">
      <c r="A34" s="24" t="s">
        <v>7</v>
      </c>
      <c r="B34" s="19" t="s">
        <v>3</v>
      </c>
      <c r="C34" s="37"/>
      <c r="D34" s="20">
        <v>93.9</v>
      </c>
      <c r="E34" s="20">
        <v>99.5</v>
      </c>
      <c r="F34" s="20">
        <v>102</v>
      </c>
      <c r="G34" s="20">
        <v>100.5</v>
      </c>
      <c r="H34" s="20">
        <v>101.9</v>
      </c>
      <c r="I34" s="20">
        <v>101.3</v>
      </c>
      <c r="J34" s="20">
        <v>101.9</v>
      </c>
    </row>
    <row r="35" spans="1:10" ht="42.75" x14ac:dyDescent="0.25">
      <c r="A35" s="23" t="s">
        <v>14</v>
      </c>
      <c r="B35" s="25"/>
      <c r="C35" s="36"/>
      <c r="D35" s="17"/>
      <c r="E35" s="17"/>
      <c r="F35" s="17"/>
      <c r="G35" s="17"/>
      <c r="H35" s="17"/>
      <c r="I35" s="17"/>
      <c r="J35" s="17"/>
    </row>
    <row r="36" spans="1:10" ht="30" x14ac:dyDescent="0.25">
      <c r="A36" s="38" t="s">
        <v>10</v>
      </c>
      <c r="B36" s="19" t="s">
        <v>4</v>
      </c>
      <c r="C36" s="20">
        <v>44.7</v>
      </c>
      <c r="D36" s="36">
        <f>C36*D39*D40/10000</f>
        <v>43.082977500000005</v>
      </c>
      <c r="E36" s="36">
        <f>D36*E40*E39/10000</f>
        <v>44.358233634000001</v>
      </c>
      <c r="F36" s="36">
        <f>D36*F39*F40/10000</f>
        <v>46.150485498000009</v>
      </c>
      <c r="G36" s="36">
        <f>E36*G39*G40/10000</f>
        <v>46.132562979360003</v>
      </c>
      <c r="H36" s="36">
        <f>F36*H39*H40/10000</f>
        <v>49.436400065457612</v>
      </c>
      <c r="I36" s="36">
        <f>G36*I39*I40/10000</f>
        <v>48.121799095029999</v>
      </c>
      <c r="J36" s="36">
        <f>H36*J39*J40/10000</f>
        <v>52.956271750118198</v>
      </c>
    </row>
    <row r="37" spans="1:10" s="5" customFormat="1" hidden="1" x14ac:dyDescent="0.25">
      <c r="A37" s="38"/>
      <c r="B37" s="22" t="s">
        <v>27</v>
      </c>
      <c r="C37" s="20">
        <f>C36</f>
        <v>44.7</v>
      </c>
      <c r="D37" s="35">
        <f>C37*D40/100</f>
        <v>40.453500000000005</v>
      </c>
      <c r="E37" s="35">
        <f>D37*E40/100</f>
        <v>40.04896500000001</v>
      </c>
      <c r="F37" s="35">
        <f>D37*F40/100</f>
        <v>41.667104999999999</v>
      </c>
      <c r="G37" s="35">
        <f>E37*G40/100</f>
        <v>40.04896500000001</v>
      </c>
      <c r="H37" s="35">
        <f>F37*H40/100</f>
        <v>42.917118149999993</v>
      </c>
      <c r="I37" s="35">
        <f>G37*I40/100</f>
        <v>40.169111895000007</v>
      </c>
      <c r="J37" s="35">
        <f>H37*J40/100</f>
        <v>44.204631694499994</v>
      </c>
    </row>
    <row r="38" spans="1:10" x14ac:dyDescent="0.25">
      <c r="A38" s="38"/>
      <c r="B38" s="19" t="s">
        <v>28</v>
      </c>
      <c r="C38" s="20">
        <v>104.1</v>
      </c>
      <c r="D38" s="36">
        <f>IFERROR(D36/C36*100,"-")</f>
        <v>96.382500000000007</v>
      </c>
      <c r="E38" s="36">
        <f>IFERROR(E36/D36*100,"-")</f>
        <v>102.95999999999998</v>
      </c>
      <c r="F38" s="36">
        <f>IFERROR(F36/D36*100,"-")</f>
        <v>107.12000000000002</v>
      </c>
      <c r="G38" s="36">
        <f>IFERROR(G36/E36*100,"-")</f>
        <v>104</v>
      </c>
      <c r="H38" s="36">
        <f>IFERROR(H36/F36*100,"-")</f>
        <v>107.12000000000002</v>
      </c>
      <c r="I38" s="36">
        <f>IFERROR(I36/G36*100,"-")</f>
        <v>104.31199999999998</v>
      </c>
      <c r="J38" s="36">
        <f>IFERROR(J36/H36*100,"-")</f>
        <v>107.12000000000002</v>
      </c>
    </row>
    <row r="39" spans="1:10" x14ac:dyDescent="0.25">
      <c r="A39" s="18" t="s">
        <v>26</v>
      </c>
      <c r="B39" s="19" t="s">
        <v>3</v>
      </c>
      <c r="C39" s="34">
        <f>IFERROR(C38/C40*100,"-")</f>
        <v>101.26459143968872</v>
      </c>
      <c r="D39" s="20">
        <v>106.5</v>
      </c>
      <c r="E39" s="20">
        <v>104</v>
      </c>
      <c r="F39" s="20">
        <v>104</v>
      </c>
      <c r="G39" s="20">
        <v>104</v>
      </c>
      <c r="H39" s="20">
        <v>104</v>
      </c>
      <c r="I39" s="20">
        <v>104</v>
      </c>
      <c r="J39" s="20">
        <v>104</v>
      </c>
    </row>
    <row r="40" spans="1:10" x14ac:dyDescent="0.25">
      <c r="A40" s="24" t="s">
        <v>7</v>
      </c>
      <c r="B40" s="19" t="s">
        <v>3</v>
      </c>
      <c r="C40" s="20">
        <v>102.8</v>
      </c>
      <c r="D40" s="20">
        <v>90.5</v>
      </c>
      <c r="E40" s="20">
        <v>99</v>
      </c>
      <c r="F40" s="20">
        <v>103</v>
      </c>
      <c r="G40" s="20">
        <v>100</v>
      </c>
      <c r="H40" s="20">
        <v>103</v>
      </c>
      <c r="I40" s="20">
        <v>100.3</v>
      </c>
      <c r="J40" s="20">
        <v>103</v>
      </c>
    </row>
    <row r="41" spans="1:10" x14ac:dyDescent="0.25">
      <c r="A41" s="24"/>
      <c r="B41" s="25"/>
      <c r="C41" s="17"/>
      <c r="D41" s="17"/>
      <c r="E41" s="17"/>
      <c r="F41" s="17"/>
      <c r="G41" s="17"/>
      <c r="H41" s="17"/>
      <c r="I41" s="17"/>
      <c r="J41" s="17"/>
    </row>
    <row r="42" spans="1:10" ht="28.5" x14ac:dyDescent="0.25">
      <c r="A42" s="26" t="s">
        <v>8</v>
      </c>
      <c r="B42" s="19"/>
      <c r="C42" s="17"/>
      <c r="D42" s="17"/>
      <c r="E42" s="17"/>
      <c r="F42" s="17"/>
      <c r="G42" s="17"/>
      <c r="H42" s="17"/>
      <c r="I42" s="17"/>
      <c r="J42" s="17"/>
    </row>
    <row r="43" spans="1:10" x14ac:dyDescent="0.25">
      <c r="A43" s="27" t="s">
        <v>36</v>
      </c>
      <c r="B43" s="28" t="s">
        <v>42</v>
      </c>
      <c r="C43" s="20">
        <v>144.19999999999999</v>
      </c>
      <c r="D43" s="20">
        <v>122</v>
      </c>
      <c r="E43" s="20">
        <v>120.2</v>
      </c>
      <c r="F43" s="20">
        <v>125.7</v>
      </c>
      <c r="G43" s="20">
        <v>119.6</v>
      </c>
      <c r="H43" s="20">
        <v>129.30000000000001</v>
      </c>
      <c r="I43" s="20">
        <v>119.9</v>
      </c>
      <c r="J43" s="20">
        <v>133</v>
      </c>
    </row>
    <row r="44" spans="1:10" x14ac:dyDescent="0.25">
      <c r="A44" s="27" t="s">
        <v>37</v>
      </c>
      <c r="B44" s="28" t="s">
        <v>42</v>
      </c>
      <c r="C44" s="20">
        <v>61.1</v>
      </c>
      <c r="D44" s="20">
        <v>42</v>
      </c>
      <c r="E44" s="20">
        <v>50.5</v>
      </c>
      <c r="F44" s="20">
        <v>52.8</v>
      </c>
      <c r="G44" s="20">
        <v>60.3</v>
      </c>
      <c r="H44" s="20">
        <v>68.2</v>
      </c>
      <c r="I44" s="20">
        <v>72.400000000000006</v>
      </c>
      <c r="J44" s="20">
        <v>90</v>
      </c>
    </row>
    <row r="45" spans="1:10" x14ac:dyDescent="0.25">
      <c r="A45" s="27" t="s">
        <v>38</v>
      </c>
      <c r="B45" s="28" t="s">
        <v>42</v>
      </c>
      <c r="C45" s="20">
        <v>535.79999999999995</v>
      </c>
      <c r="D45" s="20">
        <v>492</v>
      </c>
      <c r="E45" s="20">
        <v>248.3</v>
      </c>
      <c r="F45" s="20">
        <v>259.7</v>
      </c>
      <c r="G45" s="20">
        <v>149.80000000000001</v>
      </c>
      <c r="H45" s="20">
        <v>177.2</v>
      </c>
      <c r="I45" s="20">
        <v>108.5</v>
      </c>
      <c r="J45" s="20">
        <v>160</v>
      </c>
    </row>
    <row r="46" spans="1:10" x14ac:dyDescent="0.25">
      <c r="A46" s="27" t="s">
        <v>39</v>
      </c>
      <c r="B46" s="28" t="s">
        <v>42</v>
      </c>
      <c r="C46" s="20">
        <v>12</v>
      </c>
      <c r="D46" s="20">
        <v>11</v>
      </c>
      <c r="E46" s="20">
        <v>27.3</v>
      </c>
      <c r="F46" s="20">
        <v>28.6</v>
      </c>
      <c r="G46" s="20">
        <v>40.9</v>
      </c>
      <c r="H46" s="20">
        <v>50.6</v>
      </c>
      <c r="I46" s="20">
        <v>44.4</v>
      </c>
      <c r="J46" s="20">
        <v>81</v>
      </c>
    </row>
    <row r="47" spans="1:10" x14ac:dyDescent="0.25">
      <c r="A47" s="27" t="s">
        <v>40</v>
      </c>
      <c r="B47" s="28" t="s">
        <v>42</v>
      </c>
      <c r="C47" s="20">
        <v>387</v>
      </c>
      <c r="D47" s="20">
        <v>887</v>
      </c>
      <c r="E47" s="20">
        <v>242.3</v>
      </c>
      <c r="F47" s="20">
        <v>253.3</v>
      </c>
      <c r="G47" s="20">
        <v>99.1</v>
      </c>
      <c r="H47" s="20">
        <v>128.19999999999999</v>
      </c>
      <c r="I47" s="20">
        <v>44</v>
      </c>
      <c r="J47" s="20">
        <v>104</v>
      </c>
    </row>
    <row r="48" spans="1:10" x14ac:dyDescent="0.25">
      <c r="A48" s="27" t="s">
        <v>41</v>
      </c>
      <c r="B48" s="28" t="s">
        <v>43</v>
      </c>
      <c r="C48" s="20">
        <v>38.4</v>
      </c>
      <c r="D48" s="20">
        <v>47</v>
      </c>
      <c r="E48" s="20">
        <v>113.9</v>
      </c>
      <c r="F48" s="20">
        <v>119.1</v>
      </c>
      <c r="G48" s="20">
        <v>112.9</v>
      </c>
      <c r="H48" s="20">
        <v>152.69999999999999</v>
      </c>
      <c r="I48" s="20">
        <v>49.7</v>
      </c>
      <c r="J48" s="20">
        <v>159</v>
      </c>
    </row>
    <row r="49" spans="1:10" ht="15.75" x14ac:dyDescent="0.25">
      <c r="A49" s="32" t="s">
        <v>32</v>
      </c>
      <c r="B49" s="30"/>
      <c r="C49" s="31"/>
      <c r="D49" s="30"/>
      <c r="E49" s="30"/>
      <c r="F49" s="30"/>
      <c r="G49" s="30"/>
      <c r="H49" s="30"/>
      <c r="I49" s="30"/>
      <c r="J49" s="30"/>
    </row>
    <row r="50" spans="1:10" ht="15.75" x14ac:dyDescent="0.25">
      <c r="A50" s="32" t="s">
        <v>33</v>
      </c>
      <c r="B50" s="30"/>
      <c r="C50" s="31"/>
      <c r="D50" s="30"/>
      <c r="E50" s="30"/>
      <c r="F50" s="30"/>
      <c r="G50" s="30"/>
      <c r="H50" s="30"/>
      <c r="I50" s="30"/>
      <c r="J50" s="30"/>
    </row>
    <row r="51" spans="1:10" ht="15.75" x14ac:dyDescent="0.25">
      <c r="A51" s="33" t="s">
        <v>34</v>
      </c>
      <c r="B51" s="30"/>
      <c r="C51" s="31"/>
      <c r="D51" s="30"/>
      <c r="E51" s="30"/>
      <c r="F51" s="30"/>
      <c r="G51" s="30"/>
      <c r="H51" s="30"/>
      <c r="I51" s="30"/>
      <c r="J51" s="30"/>
    </row>
    <row r="52" spans="1:10" x14ac:dyDescent="0.25">
      <c r="A52" s="29"/>
      <c r="B52" s="30"/>
      <c r="C52" s="31"/>
      <c r="D52" s="30"/>
      <c r="E52" s="30"/>
      <c r="F52" s="30"/>
      <c r="G52" s="30"/>
      <c r="H52" s="30"/>
      <c r="I52" s="30"/>
      <c r="J52" s="30"/>
    </row>
    <row r="53" spans="1:10" x14ac:dyDescent="0.25">
      <c r="A53" s="29"/>
      <c r="B53" s="30"/>
      <c r="C53" s="31"/>
      <c r="D53" s="30"/>
      <c r="E53" s="30"/>
      <c r="F53" s="30"/>
      <c r="G53" s="30"/>
      <c r="H53" s="30"/>
      <c r="I53" s="30"/>
      <c r="J53" s="30"/>
    </row>
  </sheetData>
  <sheetProtection password="CC3D" sheet="1" objects="1" scenarios="1" deleteRows="0"/>
  <mergeCells count="18">
    <mergeCell ref="I4:J4"/>
    <mergeCell ref="I5:J5"/>
    <mergeCell ref="A1:J1"/>
    <mergeCell ref="A2:J2"/>
    <mergeCell ref="A3:J3"/>
    <mergeCell ref="A36:A38"/>
    <mergeCell ref="E7:J7"/>
    <mergeCell ref="G8:H8"/>
    <mergeCell ref="I8:J8"/>
    <mergeCell ref="A24:A26"/>
    <mergeCell ref="A11:A13"/>
    <mergeCell ref="A18:A20"/>
    <mergeCell ref="A30:A32"/>
    <mergeCell ref="A7:A9"/>
    <mergeCell ref="B7:B9"/>
    <mergeCell ref="C8:C9"/>
    <mergeCell ref="D8:D9"/>
    <mergeCell ref="E8:F8"/>
  </mergeCells>
  <pageMargins left="0.11811023622047245" right="3.937007874015748E-2" top="0.31496062992125984" bottom="0.19685039370078741" header="0.23622047244094491" footer="0.15748031496062992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03_Промышленность оквэд 2</vt:lpstr>
      <vt:lpstr>'03_Промышленность оквэд 2'!Заголовки_для_печати</vt:lpstr>
      <vt:lpstr>'03_Промышленность оквэд 2'!Область_печати</vt:lpstr>
    </vt:vector>
  </TitlesOfParts>
  <Company>Минэкономразвития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KUMARINA</dc:creator>
  <cp:lastModifiedBy>Начальник отдела</cp:lastModifiedBy>
  <cp:lastPrinted>2022-08-24T05:52:20Z</cp:lastPrinted>
  <dcterms:created xsi:type="dcterms:W3CDTF">2010-06-11T05:41:57Z</dcterms:created>
  <dcterms:modified xsi:type="dcterms:W3CDTF">2022-08-24T10:47:49Z</dcterms:modified>
</cp:coreProperties>
</file>